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0475" windowHeight="12330" activeTab="1"/>
  </bookViews>
  <sheets>
    <sheet name="수입-예산결산" sheetId="3" r:id="rId1"/>
    <sheet name="지출-예산결산" sheetId="2" r:id="rId2"/>
  </sheets>
  <definedNames>
    <definedName name="_xlnm.Print_Titles" localSheetId="0">'수입-예산결산'!$4:$4</definedName>
    <definedName name="_xlnm.Print_Titles" localSheetId="1">'지출-예산결산'!$4:$4</definedName>
  </definedNames>
  <calcPr calcId="124519"/>
</workbook>
</file>

<file path=xl/calcChain.xml><?xml version="1.0" encoding="utf-8"?>
<calcChain xmlns="http://schemas.openxmlformats.org/spreadsheetml/2006/main">
  <c r="E3" i="3"/>
  <c r="H17"/>
  <c r="H16"/>
  <c r="H15"/>
  <c r="H14"/>
  <c r="H13"/>
  <c r="H12"/>
  <c r="H11"/>
  <c r="H10"/>
  <c r="G9"/>
  <c r="F9"/>
  <c r="H9" s="1"/>
  <c r="E9"/>
  <c r="H8"/>
  <c r="G7"/>
  <c r="F7"/>
  <c r="H7" s="1"/>
  <c r="E7"/>
  <c r="H6"/>
  <c r="G5"/>
  <c r="F5"/>
  <c r="H5" s="1"/>
  <c r="E5"/>
  <c r="G18" l="1"/>
  <c r="F18"/>
  <c r="H18" s="1"/>
  <c r="E18"/>
  <c r="E24" i="2"/>
  <c r="E25" s="1"/>
  <c r="E15"/>
  <c r="F15"/>
  <c r="E9"/>
  <c r="F24"/>
  <c r="F19"/>
  <c r="F9"/>
  <c r="H23"/>
  <c r="G15"/>
  <c r="H14"/>
  <c r="F25" l="1"/>
  <c r="G24"/>
  <c r="H22"/>
  <c r="H21"/>
  <c r="H20"/>
  <c r="G19"/>
  <c r="H18"/>
  <c r="H17"/>
  <c r="H16"/>
  <c r="H15"/>
  <c r="H13"/>
  <c r="H12"/>
  <c r="H11"/>
  <c r="H10"/>
  <c r="H6"/>
  <c r="H7"/>
  <c r="H8"/>
  <c r="H5"/>
  <c r="G9"/>
  <c r="G25" l="1"/>
  <c r="D3" s="1"/>
  <c r="H19"/>
  <c r="H24"/>
  <c r="H9"/>
  <c r="H25" l="1"/>
</calcChain>
</file>

<file path=xl/sharedStrings.xml><?xml version="1.0" encoding="utf-8"?>
<sst xmlns="http://schemas.openxmlformats.org/spreadsheetml/2006/main" count="107" uniqueCount="92">
  <si>
    <t>합계</t>
    <phoneticPr fontId="1" type="noConversion"/>
  </si>
  <si>
    <t>예산 총계 :</t>
    <phoneticPr fontId="1" type="noConversion"/>
  </si>
  <si>
    <t>증감액</t>
    <phoneticPr fontId="1" type="noConversion"/>
  </si>
  <si>
    <t>항</t>
    <phoneticPr fontId="1" type="noConversion"/>
  </si>
  <si>
    <t>목</t>
    <phoneticPr fontId="1" type="noConversion"/>
  </si>
  <si>
    <t>총무집사 :</t>
    <phoneticPr fontId="1" type="noConversion"/>
  </si>
  <si>
    <t>소계</t>
    <phoneticPr fontId="1" type="noConversion"/>
  </si>
  <si>
    <t>산 출 근 거</t>
    <phoneticPr fontId="1" type="noConversion"/>
  </si>
  <si>
    <t>다과비</t>
    <phoneticPr fontId="1" type="noConversion"/>
  </si>
  <si>
    <t>월례회</t>
    <phoneticPr fontId="1" type="noConversion"/>
  </si>
  <si>
    <t>스텝 회의비</t>
    <phoneticPr fontId="1" type="noConversion"/>
  </si>
  <si>
    <t>10명 * 52주 * 500(1인당) = 260,000</t>
    <phoneticPr fontId="1" type="noConversion"/>
  </si>
  <si>
    <t>사무용품비</t>
    <phoneticPr fontId="1" type="noConversion"/>
  </si>
  <si>
    <t>식대</t>
    <phoneticPr fontId="1" type="noConversion"/>
  </si>
  <si>
    <t>선물비</t>
    <phoneticPr fontId="1" type="noConversion"/>
  </si>
  <si>
    <t>소품 구입비</t>
    <phoneticPr fontId="1" type="noConversion"/>
  </si>
  <si>
    <t xml:space="preserve">레크레이션 소품 = 100,000 </t>
    <phoneticPr fontId="1" type="noConversion"/>
  </si>
  <si>
    <t>음료 및 간식비</t>
    <phoneticPr fontId="1" type="noConversion"/>
  </si>
  <si>
    <t>100명 * 6,000(1인당) = 600,000</t>
    <phoneticPr fontId="1" type="noConversion"/>
  </si>
  <si>
    <t>100명 * 12회 * 1,000(1인당) = 1,200,000</t>
    <phoneticPr fontId="1" type="noConversion"/>
  </si>
  <si>
    <t>52주 * 10,000(1주당) = 520,000</t>
    <phoneticPr fontId="1" type="noConversion"/>
  </si>
  <si>
    <t>100명 * 3,000(1인당) = 300,000</t>
    <phoneticPr fontId="1" type="noConversion"/>
  </si>
  <si>
    <t>예비비</t>
    <phoneticPr fontId="1" type="noConversion"/>
  </si>
  <si>
    <t>100명 * 52주 * 200(1인당) = 1,040,000</t>
    <phoneticPr fontId="1" type="noConversion"/>
  </si>
  <si>
    <t>상품비</t>
    <phoneticPr fontId="1" type="noConversion"/>
  </si>
  <si>
    <t>남전도회</t>
    <phoneticPr fontId="1" type="noConversion"/>
  </si>
  <si>
    <t>부  서  명 :</t>
    <phoneticPr fontId="1" type="noConversion"/>
  </si>
  <si>
    <t>위 원 장 :</t>
    <phoneticPr fontId="1" type="noConversion"/>
  </si>
  <si>
    <t>김남성</t>
    <phoneticPr fontId="1" type="noConversion"/>
  </si>
  <si>
    <t>정총무</t>
    <phoneticPr fontId="1" type="noConversion"/>
  </si>
  <si>
    <t>노트북 구입</t>
    <phoneticPr fontId="1" type="noConversion"/>
  </si>
  <si>
    <t>고장으로 인한 교체 구입</t>
    <phoneticPr fontId="1" type="noConversion"/>
  </si>
  <si>
    <t>사무용품</t>
    <phoneticPr fontId="1" type="noConversion"/>
  </si>
  <si>
    <t>장부 및 필기도구</t>
    <phoneticPr fontId="1" type="noConversion"/>
  </si>
  <si>
    <t>카메라 구입</t>
    <phoneticPr fontId="1" type="noConversion"/>
  </si>
  <si>
    <t>행사 기록용 전용 카메라</t>
    <phoneticPr fontId="1" type="noConversion"/>
  </si>
  <si>
    <t>사물함 구입</t>
    <phoneticPr fontId="1" type="noConversion"/>
  </si>
  <si>
    <t>남전도회 전용 사물함</t>
    <phoneticPr fontId="1" type="noConversion"/>
  </si>
  <si>
    <t>(단위 : 원)</t>
    <phoneticPr fontId="1" type="noConversion"/>
  </si>
  <si>
    <t>▶</t>
    <phoneticPr fontId="1" type="noConversion"/>
  </si>
  <si>
    <t>경상비</t>
    <phoneticPr fontId="1" type="noConversion"/>
  </si>
  <si>
    <t>봄 야유회</t>
    <phoneticPr fontId="1" type="noConversion"/>
  </si>
  <si>
    <t>비품</t>
    <phoneticPr fontId="1" type="noConversion"/>
  </si>
  <si>
    <t>-. 기타사항 : 비용을 최소화하여 상품 이외의 비용을 발생하지 않도록 함.</t>
    <phoneticPr fontId="1" type="noConversion"/>
  </si>
  <si>
    <t>※작성요령</t>
    <phoneticPr fontId="1" type="noConversion"/>
  </si>
  <si>
    <t>2014년 회원수 증가(20명)  : 2013년 회원수 80명 -&gt; 2014년 10월 현재 100명</t>
    <phoneticPr fontId="1" type="noConversion"/>
  </si>
  <si>
    <t>※. 신규사업  및 기존항목 증감사유 (구분란 : "신규사업" , "증가사유" , "특이사항"…)</t>
    <phoneticPr fontId="1" type="noConversion"/>
  </si>
  <si>
    <t>항</t>
    <phoneticPr fontId="1" type="noConversion"/>
  </si>
  <si>
    <t>목</t>
    <phoneticPr fontId="1" type="noConversion"/>
  </si>
  <si>
    <t>구분</t>
    <phoneticPr fontId="1" type="noConversion"/>
  </si>
  <si>
    <t>내  역</t>
    <phoneticPr fontId="1" type="noConversion"/>
  </si>
  <si>
    <t>봄야유회</t>
    <phoneticPr fontId="1" type="noConversion"/>
  </si>
  <si>
    <t>식대</t>
    <phoneticPr fontId="1" type="noConversion"/>
  </si>
  <si>
    <t>증가사유</t>
    <phoneticPr fontId="1" type="noConversion"/>
  </si>
  <si>
    <t>전교인대상    찬양 경연대회    (신규사역)</t>
    <phoneticPr fontId="1" type="noConversion"/>
  </si>
  <si>
    <t xml:space="preserve">전교인대상    찬양 경연대회 </t>
  </si>
  <si>
    <t>신규사업</t>
    <phoneticPr fontId="1" type="noConversion"/>
  </si>
  <si>
    <t xml:space="preserve">-. 취지: 교회의 중추가 되는 남전도회로서 전교인 대상으로 교제의 장을 마련하여 </t>
    <phoneticPr fontId="1" type="noConversion"/>
  </si>
  <si>
    <t xml:space="preserve"> 하나님을 찬양하고 교인 상호간 기쁨을 나누는 교제의 시간을 갖자. </t>
    <phoneticPr fontId="1" type="noConversion"/>
  </si>
  <si>
    <t>2015년결산</t>
    <phoneticPr fontId="1" type="noConversion"/>
  </si>
  <si>
    <t>2016년예산</t>
    <phoneticPr fontId="1" type="noConversion"/>
  </si>
  <si>
    <t>2015년 예산</t>
    <phoneticPr fontId="1" type="noConversion"/>
  </si>
  <si>
    <t>별지참조</t>
    <phoneticPr fontId="1" type="noConversion"/>
  </si>
  <si>
    <t>상품비(1,2,3등) = 300,000  /  등외 상품비 = 500,000</t>
    <phoneticPr fontId="1" type="noConversion"/>
  </si>
  <si>
    <t xml:space="preserve">2015년 결산은 9월말까지 마감한 금액과 10월,11월분 결산 추정액(월평균)를 합산하여 기입한다. </t>
    <phoneticPr fontId="1" type="noConversion"/>
  </si>
  <si>
    <t xml:space="preserve">산출근거는 2016년 예산액에 대하여 상세히 기술한다. </t>
    <phoneticPr fontId="1" type="noConversion"/>
  </si>
  <si>
    <t>증감액은  2016년 예산액에서 2015년 결산액을 차감한 금액을 기입한다. (양식에 자동 계산 됨)</t>
    <phoneticPr fontId="1" type="noConversion"/>
  </si>
  <si>
    <t>작성 후 계산 된 내역을 꼼꼼히 확인 하여 주시기 바랍니다. (양식 변경 및 복사시 계산식에 변형이 발생될 소지가 있음)</t>
    <phoneticPr fontId="1" type="noConversion"/>
  </si>
  <si>
    <t>작성 후 위원장과 총무집사의 결재를 필히 득하여 제출한다.</t>
    <phoneticPr fontId="1" type="noConversion"/>
  </si>
  <si>
    <t>2016년 예산결산(지출)신청서</t>
    <phoneticPr fontId="1" type="noConversion"/>
  </si>
  <si>
    <t>2016년 예산결산(수입)신청서</t>
    <phoneticPr fontId="1" type="noConversion"/>
  </si>
  <si>
    <t>위 원 장 :</t>
    <phoneticPr fontId="1" type="noConversion"/>
  </si>
  <si>
    <t>총무집사 :</t>
    <phoneticPr fontId="1" type="noConversion"/>
  </si>
  <si>
    <t>(단위 : 원)</t>
    <phoneticPr fontId="1" type="noConversion"/>
  </si>
  <si>
    <t>2015년 예산액</t>
    <phoneticPr fontId="1" type="noConversion"/>
  </si>
  <si>
    <t>2015년 결산액</t>
    <phoneticPr fontId="1" type="noConversion"/>
  </si>
  <si>
    <t>2016년 예산     요구액</t>
    <phoneticPr fontId="1" type="noConversion"/>
  </si>
  <si>
    <t>전년대비     증감액</t>
    <phoneticPr fontId="1" type="noConversion"/>
  </si>
  <si>
    <t>01.</t>
    <phoneticPr fontId="1" type="noConversion"/>
  </si>
  <si>
    <t>교회지원금(경상비)수입</t>
    <phoneticPr fontId="1" type="noConversion"/>
  </si>
  <si>
    <t>교회지원금</t>
    <phoneticPr fontId="1" type="noConversion"/>
  </si>
  <si>
    <t>02.</t>
    <phoneticPr fontId="1" type="noConversion"/>
  </si>
  <si>
    <t>부서 회비</t>
    <phoneticPr fontId="1" type="noConversion"/>
  </si>
  <si>
    <t>회비 수입</t>
    <phoneticPr fontId="1" type="noConversion"/>
  </si>
  <si>
    <t>03.</t>
    <phoneticPr fontId="1" type="noConversion"/>
  </si>
  <si>
    <t>기타 수입</t>
    <phoneticPr fontId="1" type="noConversion"/>
  </si>
  <si>
    <t>예산 총계</t>
    <phoneticPr fontId="1" type="noConversion"/>
  </si>
  <si>
    <t>찬조금</t>
    <phoneticPr fontId="1" type="noConversion"/>
  </si>
  <si>
    <t>예 산 총 액 :</t>
    <phoneticPr fontId="1" type="noConversion"/>
  </si>
  <si>
    <t>부   서   명 :</t>
    <phoneticPr fontId="1" type="noConversion"/>
  </si>
  <si>
    <t>회원증가로 회비수입 증가 예상</t>
    <phoneticPr fontId="1" type="noConversion"/>
  </si>
  <si>
    <t xml:space="preserve">비품구입을 위한 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</si>
</sst>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u/>
      <sz val="14"/>
      <color rgb="FFFF0000"/>
      <name val="바탕체"/>
      <family val="1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5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1" fontId="0" fillId="0" borderId="15" xfId="1" applyFont="1" applyBorder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2" xfId="0" applyBorder="1">
      <alignment vertical="center"/>
    </xf>
    <xf numFmtId="0" fontId="5" fillId="0" borderId="19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1" fontId="9" fillId="4" borderId="11" xfId="1" applyFont="1" applyFill="1" applyBorder="1" applyAlignment="1">
      <alignment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19" xfId="1" applyFont="1" applyBorder="1">
      <alignment vertical="center"/>
    </xf>
    <xf numFmtId="41" fontId="6" fillId="3" borderId="19" xfId="1" applyFont="1" applyFill="1" applyBorder="1">
      <alignment vertical="center"/>
    </xf>
    <xf numFmtId="0" fontId="0" fillId="3" borderId="18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11" fillId="2" borderId="2" xfId="1" applyNumberFormat="1" applyFont="1" applyFill="1" applyBorder="1">
      <alignment vertical="center"/>
    </xf>
    <xf numFmtId="176" fontId="11" fillId="0" borderId="19" xfId="1" applyNumberFormat="1" applyFont="1" applyBorder="1">
      <alignment vertical="center"/>
    </xf>
    <xf numFmtId="176" fontId="0" fillId="0" borderId="20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0" fontId="0" fillId="0" borderId="0" xfId="0" quotePrefix="1" applyBorder="1">
      <alignment vertical="center"/>
    </xf>
    <xf numFmtId="0" fontId="12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2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14" fillId="0" borderId="0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8" xfId="0" quotePrefix="1" applyFill="1" applyBorder="1">
      <alignment vertical="center"/>
    </xf>
    <xf numFmtId="0" fontId="15" fillId="0" borderId="7" xfId="0" applyFont="1" applyBorder="1">
      <alignment vertical="center"/>
    </xf>
    <xf numFmtId="41" fontId="9" fillId="0" borderId="0" xfId="1" applyFont="1" applyFill="1" applyBorder="1" applyAlignment="1">
      <alignment vertical="center"/>
    </xf>
    <xf numFmtId="41" fontId="0" fillId="4" borderId="15" xfId="1" applyFont="1" applyFill="1" applyBorder="1">
      <alignment vertical="center"/>
    </xf>
    <xf numFmtId="41" fontId="0" fillId="4" borderId="1" xfId="1" applyFont="1" applyFill="1" applyBorder="1">
      <alignment vertical="center"/>
    </xf>
    <xf numFmtId="0" fontId="5" fillId="4" borderId="17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3" borderId="21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2" borderId="32" xfId="0" quotePrefix="1" applyFont="1" applyFill="1" applyBorder="1">
      <alignment vertical="center"/>
    </xf>
    <xf numFmtId="0" fontId="6" fillId="2" borderId="33" xfId="0" applyFont="1" applyFill="1" applyBorder="1" applyAlignment="1">
      <alignment vertical="center"/>
    </xf>
    <xf numFmtId="0" fontId="9" fillId="2" borderId="34" xfId="0" applyFont="1" applyFill="1" applyBorder="1" applyAlignment="1">
      <alignment vertical="center"/>
    </xf>
    <xf numFmtId="0" fontId="0" fillId="0" borderId="36" xfId="0" applyBorder="1">
      <alignment vertical="center"/>
    </xf>
    <xf numFmtId="0" fontId="4" fillId="0" borderId="8" xfId="0" applyFont="1" applyBorder="1">
      <alignment vertical="center"/>
    </xf>
    <xf numFmtId="0" fontId="9" fillId="0" borderId="4" xfId="0" applyFont="1" applyBorder="1" applyAlignment="1">
      <alignment vertical="center" wrapText="1"/>
    </xf>
    <xf numFmtId="0" fontId="4" fillId="0" borderId="15" xfId="0" applyFont="1" applyBorder="1">
      <alignment vertical="center"/>
    </xf>
    <xf numFmtId="41" fontId="4" fillId="0" borderId="15" xfId="1" applyFont="1" applyBorder="1">
      <alignment vertical="center"/>
    </xf>
    <xf numFmtId="41" fontId="4" fillId="4" borderId="15" xfId="1" applyFont="1" applyFill="1" applyBorder="1">
      <alignment vertical="center"/>
    </xf>
    <xf numFmtId="0" fontId="4" fillId="2" borderId="37" xfId="0" quotePrefix="1" applyFont="1" applyFill="1" applyBorder="1">
      <alignment vertical="center"/>
    </xf>
    <xf numFmtId="0" fontId="9" fillId="2" borderId="38" xfId="0" applyFont="1" applyFill="1" applyBorder="1" applyAlignment="1">
      <alignment vertical="center"/>
    </xf>
    <xf numFmtId="0" fontId="4" fillId="2" borderId="39" xfId="0" applyFont="1" applyFill="1" applyBorder="1" applyAlignment="1">
      <alignment vertical="center"/>
    </xf>
    <xf numFmtId="41" fontId="4" fillId="2" borderId="39" xfId="1" applyFont="1" applyFill="1" applyBorder="1" applyAlignment="1">
      <alignment vertical="center"/>
    </xf>
    <xf numFmtId="41" fontId="4" fillId="4" borderId="39" xfId="1" applyFont="1" applyFill="1" applyBorder="1" applyAlignment="1">
      <alignment vertical="center"/>
    </xf>
    <xf numFmtId="0" fontId="4" fillId="0" borderId="1" xfId="0" applyFont="1" applyBorder="1">
      <alignment vertical="center"/>
    </xf>
    <xf numFmtId="41" fontId="4" fillId="0" borderId="1" xfId="1" applyFont="1" applyBorder="1">
      <alignment vertical="center"/>
    </xf>
    <xf numFmtId="0" fontId="4" fillId="0" borderId="40" xfId="0" applyFont="1" applyBorder="1">
      <alignment vertical="center"/>
    </xf>
    <xf numFmtId="0" fontId="9" fillId="0" borderId="41" xfId="0" applyFont="1" applyBorder="1" applyAlignment="1">
      <alignment vertical="center" wrapText="1"/>
    </xf>
    <xf numFmtId="0" fontId="4" fillId="0" borderId="42" xfId="0" applyFont="1" applyBorder="1">
      <alignment vertical="center"/>
    </xf>
    <xf numFmtId="41" fontId="4" fillId="0" borderId="42" xfId="1" applyFont="1" applyBorder="1">
      <alignment vertical="center"/>
    </xf>
    <xf numFmtId="0" fontId="0" fillId="0" borderId="43" xfId="0" applyBorder="1">
      <alignment vertical="center"/>
    </xf>
    <xf numFmtId="0" fontId="17" fillId="5" borderId="21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41" fontId="9" fillId="5" borderId="22" xfId="1" applyFont="1" applyFill="1" applyBorder="1" applyAlignment="1">
      <alignment horizontal="center" vertical="center"/>
    </xf>
    <xf numFmtId="41" fontId="9" fillId="4" borderId="22" xfId="1" applyFont="1" applyFill="1" applyBorder="1" applyAlignment="1">
      <alignment horizontal="center" vertical="center"/>
    </xf>
    <xf numFmtId="0" fontId="0" fillId="5" borderId="18" xfId="0" applyFill="1" applyBorder="1">
      <alignment vertical="center"/>
    </xf>
    <xf numFmtId="41" fontId="4" fillId="2" borderId="35" xfId="1" applyFont="1" applyFill="1" applyBorder="1">
      <alignment vertical="center"/>
    </xf>
    <xf numFmtId="41" fontId="4" fillId="4" borderId="35" xfId="1" applyFont="1" applyFill="1" applyBorder="1">
      <alignment vertical="center"/>
    </xf>
    <xf numFmtId="176" fontId="4" fillId="2" borderId="35" xfId="1" applyNumberFormat="1" applyFont="1" applyFill="1" applyBorder="1">
      <alignment vertical="center"/>
    </xf>
    <xf numFmtId="176" fontId="4" fillId="0" borderId="1" xfId="1" applyNumberFormat="1" applyFont="1" applyBorder="1">
      <alignment vertical="center"/>
    </xf>
    <xf numFmtId="176" fontId="4" fillId="2" borderId="1" xfId="1" applyNumberFormat="1" applyFont="1" applyFill="1" applyBorder="1">
      <alignment vertical="center"/>
    </xf>
    <xf numFmtId="41" fontId="4" fillId="4" borderId="1" xfId="1" applyFont="1" applyFill="1" applyBorder="1">
      <alignment vertical="center"/>
    </xf>
    <xf numFmtId="41" fontId="4" fillId="4" borderId="42" xfId="1" applyFont="1" applyFill="1" applyBorder="1">
      <alignment vertical="center"/>
    </xf>
    <xf numFmtId="176" fontId="4" fillId="5" borderId="44" xfId="1" applyNumberFormat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1" fontId="9" fillId="4" borderId="11" xfId="1" applyFont="1" applyFill="1" applyBorder="1">
      <alignment vertical="center"/>
    </xf>
    <xf numFmtId="176" fontId="4" fillId="0" borderId="42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634365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7</xdr:col>
      <xdr:colOff>1047750</xdr:colOff>
      <xdr:row>1</xdr:row>
      <xdr:rowOff>219075</xdr:rowOff>
    </xdr:from>
    <xdr:ext cx="411266" cy="336246"/>
    <xdr:sp macro="" textlink="">
      <xdr:nvSpPr>
        <xdr:cNvPr id="3" name="TextBox 2"/>
        <xdr:cNvSpPr txBox="1"/>
      </xdr:nvSpPr>
      <xdr:spPr>
        <a:xfrm>
          <a:off x="634365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8</xdr:col>
      <xdr:colOff>2076450</xdr:colOff>
      <xdr:row>0</xdr:row>
      <xdr:rowOff>85725</xdr:rowOff>
    </xdr:from>
    <xdr:ext cx="1828800" cy="685801"/>
    <xdr:sp macro="" textlink="">
      <xdr:nvSpPr>
        <xdr:cNvPr id="4" name="TextBox 3"/>
        <xdr:cNvSpPr txBox="1"/>
      </xdr:nvSpPr>
      <xdr:spPr>
        <a:xfrm>
          <a:off x="8420100" y="85725"/>
          <a:ext cx="1828800" cy="6858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"</a:t>
          </a:r>
          <a:r>
            <a:rPr lang="ko-KR" altLang="en-US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작성</a:t>
          </a:r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(</a:t>
          </a:r>
          <a:r>
            <a:rPr lang="ko-KR" altLang="en-US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예</a:t>
          </a:r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)"</a:t>
          </a:r>
          <a:endParaRPr lang="ko-KR" altLang="en-US" sz="3200" b="1">
            <a:solidFill>
              <a:srgbClr val="FF0000"/>
            </a:solidFill>
            <a:latin typeface="휴먼편지체" pitchFamily="18" charset="-127"/>
            <a:ea typeface="휴먼편지체" pitchFamily="18" charset="-127"/>
          </a:endParaRPr>
        </a:p>
      </xdr:txBody>
    </xdr:sp>
    <xdr:clientData/>
  </xdr:oneCellAnchor>
  <xdr:oneCellAnchor>
    <xdr:from>
      <xdr:col>7</xdr:col>
      <xdr:colOff>1047750</xdr:colOff>
      <xdr:row>0</xdr:row>
      <xdr:rowOff>323850</xdr:rowOff>
    </xdr:from>
    <xdr:ext cx="411266" cy="336246"/>
    <xdr:sp macro="" textlink="">
      <xdr:nvSpPr>
        <xdr:cNvPr id="5" name="TextBox 4"/>
        <xdr:cNvSpPr txBox="1"/>
      </xdr:nvSpPr>
      <xdr:spPr>
        <a:xfrm>
          <a:off x="6981825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7</xdr:col>
      <xdr:colOff>1047750</xdr:colOff>
      <xdr:row>1</xdr:row>
      <xdr:rowOff>219075</xdr:rowOff>
    </xdr:from>
    <xdr:ext cx="411266" cy="336246"/>
    <xdr:sp macro="" textlink="">
      <xdr:nvSpPr>
        <xdr:cNvPr id="6" name="TextBox 5"/>
        <xdr:cNvSpPr txBox="1"/>
      </xdr:nvSpPr>
      <xdr:spPr>
        <a:xfrm>
          <a:off x="6981825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584835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8</xdr:col>
      <xdr:colOff>561975</xdr:colOff>
      <xdr:row>0</xdr:row>
      <xdr:rowOff>85724</xdr:rowOff>
    </xdr:from>
    <xdr:ext cx="1828800" cy="685801"/>
    <xdr:sp macro="" textlink="">
      <xdr:nvSpPr>
        <xdr:cNvPr id="4" name="TextBox 3"/>
        <xdr:cNvSpPr txBox="1"/>
      </xdr:nvSpPr>
      <xdr:spPr>
        <a:xfrm>
          <a:off x="7610475" y="85724"/>
          <a:ext cx="1828800" cy="6858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"</a:t>
          </a:r>
          <a:r>
            <a:rPr lang="ko-KR" altLang="en-US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작성</a:t>
          </a:r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(</a:t>
          </a:r>
          <a:r>
            <a:rPr lang="ko-KR" altLang="en-US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예</a:t>
          </a:r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)"</a:t>
          </a:r>
          <a:endParaRPr lang="ko-KR" altLang="en-US" sz="3200" b="1">
            <a:solidFill>
              <a:srgbClr val="FF0000"/>
            </a:solidFill>
            <a:latin typeface="휴먼편지체" pitchFamily="18" charset="-127"/>
            <a:ea typeface="휴먼편지체" pitchFamily="18" charset="-127"/>
          </a:endParaRPr>
        </a:p>
      </xdr:txBody>
    </xdr:sp>
    <xdr:clientData/>
  </xdr:oneCellAnchor>
  <xdr:oneCellAnchor>
    <xdr:from>
      <xdr:col>7</xdr:col>
      <xdr:colOff>1047750</xdr:colOff>
      <xdr:row>1</xdr:row>
      <xdr:rowOff>219075</xdr:rowOff>
    </xdr:from>
    <xdr:ext cx="411266" cy="336246"/>
    <xdr:sp macro="" textlink="">
      <xdr:nvSpPr>
        <xdr:cNvPr id="5" name="TextBox 4"/>
        <xdr:cNvSpPr txBox="1"/>
      </xdr:nvSpPr>
      <xdr:spPr>
        <a:xfrm>
          <a:off x="584835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5</xdr:col>
      <xdr:colOff>1009650</xdr:colOff>
      <xdr:row>34</xdr:row>
      <xdr:rowOff>47624</xdr:rowOff>
    </xdr:from>
    <xdr:ext cx="1828800" cy="685801"/>
    <xdr:sp macro="" textlink="">
      <xdr:nvSpPr>
        <xdr:cNvPr id="6" name="TextBox 5"/>
        <xdr:cNvSpPr txBox="1"/>
      </xdr:nvSpPr>
      <xdr:spPr>
        <a:xfrm>
          <a:off x="4714875" y="8258174"/>
          <a:ext cx="1828800" cy="6858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"</a:t>
          </a:r>
          <a:r>
            <a:rPr lang="ko-KR" altLang="en-US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작성</a:t>
          </a:r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(</a:t>
          </a:r>
          <a:r>
            <a:rPr lang="ko-KR" altLang="en-US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예</a:t>
          </a:r>
          <a:r>
            <a:rPr lang="en-US" altLang="ko-KR" sz="32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)"</a:t>
          </a:r>
          <a:endParaRPr lang="ko-KR" altLang="en-US" sz="3200" b="1">
            <a:solidFill>
              <a:srgbClr val="FF0000"/>
            </a:solidFill>
            <a:latin typeface="휴먼편지체" pitchFamily="18" charset="-127"/>
            <a:ea typeface="휴먼편지체" pitchFamily="18" charset="-127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15" sqref="H15"/>
    </sheetView>
  </sheetViews>
  <sheetFormatPr defaultRowHeight="16.5"/>
  <cols>
    <col min="1" max="1" width="1.125" customWidth="1"/>
    <col min="2" max="2" width="3.25" customWidth="1"/>
    <col min="3" max="3" width="4.25" customWidth="1"/>
    <col min="4" max="4" width="16.375" customWidth="1"/>
    <col min="5" max="7" width="15.125" customWidth="1"/>
    <col min="8" max="8" width="12.875" customWidth="1"/>
    <col min="9" max="9" width="63.25" customWidth="1"/>
    <col min="10" max="10" width="9.25" customWidth="1"/>
  </cols>
  <sheetData>
    <row r="1" spans="1:9" ht="27.75" customHeight="1">
      <c r="B1" s="73" t="s">
        <v>70</v>
      </c>
      <c r="C1" s="73"/>
      <c r="D1" s="73"/>
      <c r="E1" s="73"/>
      <c r="F1" s="73"/>
      <c r="G1" s="73"/>
      <c r="H1" s="73"/>
      <c r="I1" s="73"/>
    </row>
    <row r="2" spans="1:9" s="1" customFormat="1" ht="20.25" customHeight="1">
      <c r="B2" s="117" t="s">
        <v>89</v>
      </c>
      <c r="C2" s="117"/>
      <c r="D2" s="117"/>
      <c r="E2" s="26" t="s">
        <v>25</v>
      </c>
      <c r="G2" s="16" t="s">
        <v>71</v>
      </c>
      <c r="H2" s="27" t="s">
        <v>28</v>
      </c>
      <c r="I2" s="16"/>
    </row>
    <row r="3" spans="1:9" s="1" customFormat="1" ht="20.25" customHeight="1" thickBot="1">
      <c r="B3" s="118" t="s">
        <v>88</v>
      </c>
      <c r="C3" s="118"/>
      <c r="D3" s="118"/>
      <c r="E3" s="119">
        <f>G18</f>
        <v>8300000</v>
      </c>
      <c r="G3" s="16" t="s">
        <v>72</v>
      </c>
      <c r="H3" s="28" t="s">
        <v>29</v>
      </c>
      <c r="I3" s="78" t="s">
        <v>73</v>
      </c>
    </row>
    <row r="4" spans="1:9" s="3" customFormat="1" ht="43.5" customHeight="1" thickBot="1">
      <c r="B4" s="66" t="s">
        <v>3</v>
      </c>
      <c r="C4" s="67"/>
      <c r="D4" s="18" t="s">
        <v>4</v>
      </c>
      <c r="E4" s="79" t="s">
        <v>74</v>
      </c>
      <c r="F4" s="79" t="s">
        <v>75</v>
      </c>
      <c r="G4" s="79" t="s">
        <v>76</v>
      </c>
      <c r="H4" s="80" t="s">
        <v>77</v>
      </c>
      <c r="I4" s="14" t="s">
        <v>7</v>
      </c>
    </row>
    <row r="5" spans="1:9" ht="33.75" customHeight="1">
      <c r="A5" s="81"/>
      <c r="B5" s="82" t="s">
        <v>78</v>
      </c>
      <c r="C5" s="83" t="s">
        <v>79</v>
      </c>
      <c r="D5" s="84"/>
      <c r="E5" s="109">
        <f>E6</f>
        <v>5000000</v>
      </c>
      <c r="F5" s="109">
        <f>F6</f>
        <v>5000000</v>
      </c>
      <c r="G5" s="110">
        <f>G6</f>
        <v>6000000</v>
      </c>
      <c r="H5" s="111">
        <f t="shared" ref="H5:H17" si="0">G5-F5</f>
        <v>1000000</v>
      </c>
      <c r="I5" s="85"/>
    </row>
    <row r="6" spans="1:9" ht="33.75" customHeight="1">
      <c r="B6" s="86"/>
      <c r="C6" s="87"/>
      <c r="D6" s="88" t="s">
        <v>80</v>
      </c>
      <c r="E6" s="89">
        <v>5000000</v>
      </c>
      <c r="F6" s="89">
        <v>5000000</v>
      </c>
      <c r="G6" s="90">
        <v>6000000</v>
      </c>
      <c r="H6" s="112">
        <f t="shared" si="0"/>
        <v>1000000</v>
      </c>
      <c r="I6" s="13" t="s">
        <v>91</v>
      </c>
    </row>
    <row r="7" spans="1:9" ht="33.75" customHeight="1">
      <c r="B7" s="91" t="s">
        <v>81</v>
      </c>
      <c r="C7" s="92" t="s">
        <v>82</v>
      </c>
      <c r="D7" s="93"/>
      <c r="E7" s="94">
        <f>E8</f>
        <v>1000000</v>
      </c>
      <c r="F7" s="94">
        <f>F8</f>
        <v>800000</v>
      </c>
      <c r="G7" s="95">
        <f>G8</f>
        <v>1500000</v>
      </c>
      <c r="H7" s="113">
        <f t="shared" si="0"/>
        <v>700000</v>
      </c>
      <c r="I7" s="6"/>
    </row>
    <row r="8" spans="1:9" ht="33.75" customHeight="1">
      <c r="B8" s="86"/>
      <c r="C8" s="87"/>
      <c r="D8" s="96" t="s">
        <v>83</v>
      </c>
      <c r="E8" s="97">
        <v>1000000</v>
      </c>
      <c r="F8" s="97">
        <v>800000</v>
      </c>
      <c r="G8" s="114">
        <v>1500000</v>
      </c>
      <c r="H8" s="112">
        <f t="shared" si="0"/>
        <v>700000</v>
      </c>
      <c r="I8" s="6" t="s">
        <v>90</v>
      </c>
    </row>
    <row r="9" spans="1:9" ht="33.75" customHeight="1">
      <c r="B9" s="91" t="s">
        <v>84</v>
      </c>
      <c r="C9" s="92" t="s">
        <v>85</v>
      </c>
      <c r="D9" s="93"/>
      <c r="E9" s="94">
        <f>SUM(E10:E17)</f>
        <v>500000</v>
      </c>
      <c r="F9" s="94">
        <f>SUM(F10:F17)</f>
        <v>450000</v>
      </c>
      <c r="G9" s="95">
        <f>SUM(G10:G17)</f>
        <v>800000</v>
      </c>
      <c r="H9" s="113">
        <f t="shared" si="0"/>
        <v>350000</v>
      </c>
      <c r="I9" s="6"/>
    </row>
    <row r="10" spans="1:9" ht="26.25" customHeight="1">
      <c r="B10" s="86"/>
      <c r="C10" s="87"/>
      <c r="D10" s="96" t="s">
        <v>87</v>
      </c>
      <c r="E10" s="97">
        <v>500000</v>
      </c>
      <c r="F10" s="97">
        <v>450000</v>
      </c>
      <c r="G10" s="114">
        <v>800000</v>
      </c>
      <c r="H10" s="112">
        <f t="shared" si="0"/>
        <v>350000</v>
      </c>
      <c r="I10" s="6"/>
    </row>
    <row r="11" spans="1:9" ht="26.25" customHeight="1">
      <c r="B11" s="86"/>
      <c r="C11" s="87"/>
      <c r="D11" s="96"/>
      <c r="E11" s="97">
        <v>0</v>
      </c>
      <c r="F11" s="97">
        <v>0</v>
      </c>
      <c r="G11" s="114">
        <v>0</v>
      </c>
      <c r="H11" s="112">
        <f t="shared" si="0"/>
        <v>0</v>
      </c>
      <c r="I11" s="6"/>
    </row>
    <row r="12" spans="1:9" ht="26.25" customHeight="1">
      <c r="B12" s="86"/>
      <c r="C12" s="87"/>
      <c r="D12" s="96"/>
      <c r="E12" s="97">
        <v>0</v>
      </c>
      <c r="F12" s="97">
        <v>0</v>
      </c>
      <c r="G12" s="114">
        <v>0</v>
      </c>
      <c r="H12" s="112">
        <f t="shared" si="0"/>
        <v>0</v>
      </c>
      <c r="I12" s="6"/>
    </row>
    <row r="13" spans="1:9" ht="26.25" customHeight="1">
      <c r="B13" s="86"/>
      <c r="C13" s="87"/>
      <c r="D13" s="96"/>
      <c r="E13" s="97">
        <v>0</v>
      </c>
      <c r="F13" s="97">
        <v>0</v>
      </c>
      <c r="G13" s="114">
        <v>0</v>
      </c>
      <c r="H13" s="112">
        <f t="shared" si="0"/>
        <v>0</v>
      </c>
      <c r="I13" s="6"/>
    </row>
    <row r="14" spans="1:9" ht="26.25" customHeight="1">
      <c r="B14" s="86"/>
      <c r="C14" s="87"/>
      <c r="D14" s="96"/>
      <c r="E14" s="97">
        <v>0</v>
      </c>
      <c r="F14" s="97">
        <v>0</v>
      </c>
      <c r="G14" s="114">
        <v>0</v>
      </c>
      <c r="H14" s="112">
        <f t="shared" si="0"/>
        <v>0</v>
      </c>
      <c r="I14" s="6"/>
    </row>
    <row r="15" spans="1:9" ht="26.25" customHeight="1">
      <c r="B15" s="86"/>
      <c r="C15" s="87"/>
      <c r="D15" s="96"/>
      <c r="E15" s="97">
        <v>0</v>
      </c>
      <c r="F15" s="97">
        <v>0</v>
      </c>
      <c r="G15" s="114">
        <v>0</v>
      </c>
      <c r="H15" s="112">
        <f t="shared" si="0"/>
        <v>0</v>
      </c>
      <c r="I15" s="6"/>
    </row>
    <row r="16" spans="1:9" ht="26.25" customHeight="1">
      <c r="B16" s="86"/>
      <c r="C16" s="87"/>
      <c r="D16" s="96"/>
      <c r="E16" s="97">
        <v>0</v>
      </c>
      <c r="F16" s="97">
        <v>0</v>
      </c>
      <c r="G16" s="114">
        <v>0</v>
      </c>
      <c r="H16" s="112">
        <f t="shared" si="0"/>
        <v>0</v>
      </c>
      <c r="I16" s="6"/>
    </row>
    <row r="17" spans="2:9" ht="26.25" customHeight="1" thickBot="1">
      <c r="B17" s="98"/>
      <c r="C17" s="99"/>
      <c r="D17" s="100"/>
      <c r="E17" s="101">
        <v>0</v>
      </c>
      <c r="F17" s="101">
        <v>0</v>
      </c>
      <c r="G17" s="115">
        <v>0</v>
      </c>
      <c r="H17" s="120">
        <f t="shared" si="0"/>
        <v>0</v>
      </c>
      <c r="I17" s="102"/>
    </row>
    <row r="18" spans="2:9" ht="38.25" customHeight="1" thickBot="1">
      <c r="B18" s="103" t="s">
        <v>86</v>
      </c>
      <c r="C18" s="104"/>
      <c r="D18" s="105"/>
      <c r="E18" s="106">
        <f>E9+E7+E5</f>
        <v>6500000</v>
      </c>
      <c r="F18" s="106">
        <f>F9+F7+F5</f>
        <v>6250000</v>
      </c>
      <c r="G18" s="107">
        <f>G9+G7+G5</f>
        <v>8300000</v>
      </c>
      <c r="H18" s="116">
        <f>G18-F18</f>
        <v>2050000</v>
      </c>
      <c r="I18" s="108"/>
    </row>
  </sheetData>
  <mergeCells count="5">
    <mergeCell ref="B1:I1"/>
    <mergeCell ref="B4:C4"/>
    <mergeCell ref="B18:D18"/>
    <mergeCell ref="B2:D2"/>
    <mergeCell ref="B3:D3"/>
  </mergeCells>
  <phoneticPr fontId="1" type="noConversion"/>
  <pageMargins left="0.19685039370078741" right="0.19685039370078741" top="0.67" bottom="0.55118110236220474" header="0.15748031496062992" footer="0.27559055118110237"/>
  <pageSetup paperSize="9" scale="90" orientation="landscape" r:id="rId1"/>
  <headerFooter>
    <oddHeader>&amp;R&amp;G</oddHeader>
    <oddFooter>&amp;C&amp;P/&amp;N&amp;R&amp;"휴먼모음T,굵게"&amp;10호산나교회 예결산위원회</oddFooter>
  </headerFooter>
  <colBreaks count="1" manualBreakCount="1">
    <brk id="9" max="1048575" man="1"/>
  </col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I46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3" sqref="C3"/>
    </sheetView>
  </sheetViews>
  <sheetFormatPr defaultRowHeight="16.5"/>
  <cols>
    <col min="1" max="1" width="1.125" customWidth="1"/>
    <col min="2" max="2" width="2.125" customWidth="1"/>
    <col min="3" max="3" width="13.875" customWidth="1"/>
    <col min="4" max="4" width="16.625" customWidth="1"/>
    <col min="5" max="5" width="14.875" customWidth="1"/>
    <col min="6" max="8" width="14.625" customWidth="1"/>
    <col min="9" max="9" width="38.375" customWidth="1"/>
    <col min="10" max="10" width="9.25" customWidth="1"/>
  </cols>
  <sheetData>
    <row r="1" spans="2:9" ht="27.75" customHeight="1">
      <c r="B1" s="73" t="s">
        <v>69</v>
      </c>
      <c r="C1" s="73"/>
      <c r="D1" s="73"/>
      <c r="E1" s="73"/>
      <c r="F1" s="73"/>
      <c r="G1" s="73"/>
      <c r="H1" s="73"/>
      <c r="I1" s="73"/>
    </row>
    <row r="2" spans="2:9" s="1" customFormat="1" ht="20.25" customHeight="1">
      <c r="C2" s="1" t="s">
        <v>26</v>
      </c>
      <c r="D2" s="26" t="s">
        <v>25</v>
      </c>
      <c r="E2" s="26"/>
      <c r="G2" s="16" t="s">
        <v>27</v>
      </c>
      <c r="H2" s="27" t="s">
        <v>28</v>
      </c>
      <c r="I2" s="16"/>
    </row>
    <row r="3" spans="2:9" s="1" customFormat="1" ht="20.25" customHeight="1" thickBot="1">
      <c r="C3" s="1" t="s">
        <v>1</v>
      </c>
      <c r="D3" s="25">
        <f>G25</f>
        <v>8300000</v>
      </c>
      <c r="E3" s="59"/>
      <c r="G3" s="16" t="s">
        <v>5</v>
      </c>
      <c r="H3" s="28" t="s">
        <v>29</v>
      </c>
      <c r="I3" s="15" t="s">
        <v>38</v>
      </c>
    </row>
    <row r="4" spans="2:9" s="3" customFormat="1" ht="21" customHeight="1" thickBot="1">
      <c r="B4" s="66" t="s">
        <v>3</v>
      </c>
      <c r="C4" s="67"/>
      <c r="D4" s="18" t="s">
        <v>4</v>
      </c>
      <c r="E4" s="18" t="s">
        <v>61</v>
      </c>
      <c r="F4" s="18" t="s">
        <v>59</v>
      </c>
      <c r="G4" s="62" t="s">
        <v>60</v>
      </c>
      <c r="H4" s="23" t="s">
        <v>2</v>
      </c>
      <c r="I4" s="14" t="s">
        <v>7</v>
      </c>
    </row>
    <row r="5" spans="2:9" ht="18.75" customHeight="1">
      <c r="B5" s="7">
        <v>1</v>
      </c>
      <c r="C5" s="74" t="s">
        <v>40</v>
      </c>
      <c r="D5" s="12" t="s">
        <v>8</v>
      </c>
      <c r="E5" s="19">
        <v>1000000</v>
      </c>
      <c r="F5" s="19">
        <v>1000000</v>
      </c>
      <c r="G5" s="60">
        <v>1040000</v>
      </c>
      <c r="H5" s="35">
        <f t="shared" ref="H5:H24" si="0">G5-F5</f>
        <v>40000</v>
      </c>
      <c r="I5" s="13" t="s">
        <v>23</v>
      </c>
    </row>
    <row r="6" spans="2:9" ht="18.75" customHeight="1">
      <c r="B6" s="7"/>
      <c r="C6" s="75"/>
      <c r="D6" s="2" t="s">
        <v>9</v>
      </c>
      <c r="E6" s="20">
        <v>1200000</v>
      </c>
      <c r="F6" s="20">
        <v>1200000</v>
      </c>
      <c r="G6" s="61">
        <v>1200000</v>
      </c>
      <c r="H6" s="36">
        <f t="shared" si="0"/>
        <v>0</v>
      </c>
      <c r="I6" s="13" t="s">
        <v>19</v>
      </c>
    </row>
    <row r="7" spans="2:9" ht="18.75" customHeight="1">
      <c r="B7" s="7"/>
      <c r="C7" s="75"/>
      <c r="D7" s="2" t="s">
        <v>10</v>
      </c>
      <c r="E7" s="20">
        <v>250000</v>
      </c>
      <c r="F7" s="20">
        <v>250000</v>
      </c>
      <c r="G7" s="61">
        <v>260000</v>
      </c>
      <c r="H7" s="36">
        <f t="shared" si="0"/>
        <v>10000</v>
      </c>
      <c r="I7" s="6" t="s">
        <v>11</v>
      </c>
    </row>
    <row r="8" spans="2:9" ht="18.75" customHeight="1">
      <c r="B8" s="7"/>
      <c r="C8" s="75"/>
      <c r="D8" s="2" t="s">
        <v>12</v>
      </c>
      <c r="E8" s="20">
        <v>500000</v>
      </c>
      <c r="F8" s="20">
        <v>500000</v>
      </c>
      <c r="G8" s="61">
        <v>520000</v>
      </c>
      <c r="H8" s="36">
        <f t="shared" si="0"/>
        <v>20000</v>
      </c>
      <c r="I8" s="6" t="s">
        <v>20</v>
      </c>
    </row>
    <row r="9" spans="2:9" ht="18.75" customHeight="1">
      <c r="B9" s="8"/>
      <c r="C9" s="76"/>
      <c r="D9" s="17" t="s">
        <v>6</v>
      </c>
      <c r="E9" s="21">
        <f>SUM(E5:E8)</f>
        <v>2950000</v>
      </c>
      <c r="F9" s="21">
        <f>SUM(F5:F8)</f>
        <v>2950000</v>
      </c>
      <c r="G9" s="61">
        <f>SUM(G5:G8)</f>
        <v>3020000</v>
      </c>
      <c r="H9" s="33">
        <f t="shared" si="0"/>
        <v>70000</v>
      </c>
      <c r="I9" s="24"/>
    </row>
    <row r="10" spans="2:9" ht="18.75" customHeight="1">
      <c r="B10" s="5">
        <v>2</v>
      </c>
      <c r="C10" s="77" t="s">
        <v>41</v>
      </c>
      <c r="D10" s="2" t="s">
        <v>13</v>
      </c>
      <c r="E10" s="20">
        <v>500000</v>
      </c>
      <c r="F10" s="20">
        <v>500000</v>
      </c>
      <c r="G10" s="61">
        <v>600000</v>
      </c>
      <c r="H10" s="36">
        <f t="shared" si="0"/>
        <v>100000</v>
      </c>
      <c r="I10" s="6" t="s">
        <v>18</v>
      </c>
    </row>
    <row r="11" spans="2:9" ht="18.75" customHeight="1">
      <c r="B11" s="7"/>
      <c r="C11" s="75"/>
      <c r="D11" s="2" t="s">
        <v>14</v>
      </c>
      <c r="E11" s="20">
        <v>800000</v>
      </c>
      <c r="F11" s="20">
        <v>800000</v>
      </c>
      <c r="G11" s="61">
        <v>800000</v>
      </c>
      <c r="H11" s="36">
        <f t="shared" si="0"/>
        <v>0</v>
      </c>
      <c r="I11" s="58" t="s">
        <v>63</v>
      </c>
    </row>
    <row r="12" spans="2:9" ht="18.75" customHeight="1">
      <c r="B12" s="7"/>
      <c r="C12" s="75"/>
      <c r="D12" s="2" t="s">
        <v>15</v>
      </c>
      <c r="E12" s="20">
        <v>100000</v>
      </c>
      <c r="F12" s="20">
        <v>100000</v>
      </c>
      <c r="G12" s="61">
        <v>100000</v>
      </c>
      <c r="H12" s="36">
        <f t="shared" si="0"/>
        <v>0</v>
      </c>
      <c r="I12" s="6" t="s">
        <v>16</v>
      </c>
    </row>
    <row r="13" spans="2:9" ht="18.75" customHeight="1">
      <c r="B13" s="7"/>
      <c r="C13" s="75"/>
      <c r="D13" s="2" t="s">
        <v>17</v>
      </c>
      <c r="E13" s="20">
        <v>250000</v>
      </c>
      <c r="F13" s="20">
        <v>250000</v>
      </c>
      <c r="G13" s="61">
        <v>300000</v>
      </c>
      <c r="H13" s="36">
        <f t="shared" si="0"/>
        <v>50000</v>
      </c>
      <c r="I13" s="6" t="s">
        <v>21</v>
      </c>
    </row>
    <row r="14" spans="2:9" ht="18.75" customHeight="1">
      <c r="B14" s="7"/>
      <c r="C14" s="75"/>
      <c r="D14" s="22" t="s">
        <v>22</v>
      </c>
      <c r="E14" s="20">
        <v>150000</v>
      </c>
      <c r="F14" s="20">
        <v>150000</v>
      </c>
      <c r="G14" s="61">
        <v>200000</v>
      </c>
      <c r="H14" s="36">
        <f t="shared" si="0"/>
        <v>50000</v>
      </c>
      <c r="I14" s="6"/>
    </row>
    <row r="15" spans="2:9" ht="18.75" customHeight="1">
      <c r="B15" s="8"/>
      <c r="C15" s="76"/>
      <c r="D15" s="17" t="s">
        <v>6</v>
      </c>
      <c r="E15" s="21">
        <f>SUM(E11:E14)</f>
        <v>1300000</v>
      </c>
      <c r="F15" s="21">
        <f>SUM(F11:F14)</f>
        <v>1300000</v>
      </c>
      <c r="G15" s="61">
        <f>SUM(G10:G14)</f>
        <v>2000000</v>
      </c>
      <c r="H15" s="33">
        <f t="shared" si="0"/>
        <v>700000</v>
      </c>
      <c r="I15" s="24"/>
    </row>
    <row r="16" spans="2:9" ht="18.75" customHeight="1">
      <c r="B16" s="5">
        <v>3</v>
      </c>
      <c r="C16" s="77" t="s">
        <v>54</v>
      </c>
      <c r="D16" s="2" t="s">
        <v>24</v>
      </c>
      <c r="E16" s="2"/>
      <c r="F16" s="20"/>
      <c r="G16" s="61">
        <v>420000</v>
      </c>
      <c r="H16" s="36">
        <f t="shared" si="0"/>
        <v>420000</v>
      </c>
      <c r="I16" s="58" t="s">
        <v>62</v>
      </c>
    </row>
    <row r="17" spans="2:9" ht="18.75" customHeight="1">
      <c r="B17" s="7"/>
      <c r="C17" s="75"/>
      <c r="D17" s="2" t="s">
        <v>22</v>
      </c>
      <c r="E17" s="2"/>
      <c r="F17" s="20"/>
      <c r="G17" s="61">
        <v>80000</v>
      </c>
      <c r="H17" s="36">
        <f t="shared" si="0"/>
        <v>80000</v>
      </c>
      <c r="I17" s="6"/>
    </row>
    <row r="18" spans="2:9" ht="18.75" customHeight="1">
      <c r="B18" s="7"/>
      <c r="C18" s="75"/>
      <c r="D18" s="2"/>
      <c r="E18" s="2"/>
      <c r="F18" s="20"/>
      <c r="G18" s="61"/>
      <c r="H18" s="36">
        <f t="shared" si="0"/>
        <v>0</v>
      </c>
      <c r="I18" s="6"/>
    </row>
    <row r="19" spans="2:9" ht="18.75" customHeight="1">
      <c r="B19" s="8"/>
      <c r="C19" s="76"/>
      <c r="D19" s="17" t="s">
        <v>6</v>
      </c>
      <c r="E19" s="17"/>
      <c r="F19" s="21">
        <f>SUM(F16:F18)</f>
        <v>0</v>
      </c>
      <c r="G19" s="61">
        <f>SUM(G16:G18)</f>
        <v>500000</v>
      </c>
      <c r="H19" s="33">
        <f t="shared" si="0"/>
        <v>500000</v>
      </c>
      <c r="I19" s="24"/>
    </row>
    <row r="20" spans="2:9" ht="18.75" customHeight="1">
      <c r="B20" s="5">
        <v>4</v>
      </c>
      <c r="C20" s="77" t="s">
        <v>42</v>
      </c>
      <c r="D20" s="2" t="s">
        <v>36</v>
      </c>
      <c r="E20" s="20">
        <v>0</v>
      </c>
      <c r="F20" s="20">
        <v>0</v>
      </c>
      <c r="G20" s="61">
        <v>630000</v>
      </c>
      <c r="H20" s="36">
        <f t="shared" si="0"/>
        <v>630000</v>
      </c>
      <c r="I20" s="6" t="s">
        <v>37</v>
      </c>
    </row>
    <row r="21" spans="2:9" ht="18.75" customHeight="1">
      <c r="B21" s="7"/>
      <c r="C21" s="75"/>
      <c r="D21" s="2" t="s">
        <v>30</v>
      </c>
      <c r="E21" s="20">
        <v>2000000</v>
      </c>
      <c r="F21" s="20">
        <v>0</v>
      </c>
      <c r="G21" s="61">
        <v>1200000</v>
      </c>
      <c r="H21" s="36">
        <f t="shared" si="0"/>
        <v>1200000</v>
      </c>
      <c r="I21" s="6" t="s">
        <v>31</v>
      </c>
    </row>
    <row r="22" spans="2:9" ht="18.75" customHeight="1">
      <c r="B22" s="7"/>
      <c r="C22" s="75"/>
      <c r="D22" s="2" t="s">
        <v>34</v>
      </c>
      <c r="E22" s="20">
        <v>0</v>
      </c>
      <c r="F22" s="20">
        <v>0</v>
      </c>
      <c r="G22" s="61">
        <v>800000</v>
      </c>
      <c r="H22" s="36">
        <f t="shared" si="0"/>
        <v>800000</v>
      </c>
      <c r="I22" s="6" t="s">
        <v>35</v>
      </c>
    </row>
    <row r="23" spans="2:9" ht="18.75" customHeight="1">
      <c r="B23" s="7"/>
      <c r="C23" s="75"/>
      <c r="D23" s="2" t="s">
        <v>32</v>
      </c>
      <c r="E23" s="20">
        <v>0</v>
      </c>
      <c r="F23" s="20">
        <v>100000</v>
      </c>
      <c r="G23" s="61">
        <v>150000</v>
      </c>
      <c r="H23" s="36">
        <f t="shared" si="0"/>
        <v>50000</v>
      </c>
      <c r="I23" s="6" t="s">
        <v>33</v>
      </c>
    </row>
    <row r="24" spans="2:9" ht="18.75" customHeight="1" thickBot="1">
      <c r="B24" s="8"/>
      <c r="C24" s="76"/>
      <c r="D24" s="17" t="s">
        <v>6</v>
      </c>
      <c r="E24" s="21">
        <f>SUM(E20:E23)</f>
        <v>2000000</v>
      </c>
      <c r="F24" s="21">
        <f>SUM(F20:F23)</f>
        <v>100000</v>
      </c>
      <c r="G24" s="61">
        <f>SUM(G20:G23)</f>
        <v>2780000</v>
      </c>
      <c r="H24" s="33">
        <f t="shared" si="0"/>
        <v>2680000</v>
      </c>
      <c r="I24" s="24"/>
    </row>
    <row r="25" spans="2:9" ht="19.5" customHeight="1" thickBot="1">
      <c r="B25" s="70" t="s">
        <v>0</v>
      </c>
      <c r="C25" s="71"/>
      <c r="D25" s="72"/>
      <c r="E25" s="29">
        <f>E9+E15+E19+E24</f>
        <v>6250000</v>
      </c>
      <c r="F25" s="29">
        <f>F9+F15+F19+F24</f>
        <v>4350000</v>
      </c>
      <c r="G25" s="30">
        <f>G9+G15+G19+G24</f>
        <v>8300000</v>
      </c>
      <c r="H25" s="34">
        <f>G25-F25</f>
        <v>3950000</v>
      </c>
      <c r="I25" s="31"/>
    </row>
    <row r="26" spans="2:9" ht="17.25" thickBot="1"/>
    <row r="27" spans="2:9" ht="25.5" customHeight="1" thickBot="1">
      <c r="B27" s="38" t="s">
        <v>46</v>
      </c>
      <c r="C27" s="39"/>
      <c r="D27" s="10"/>
      <c r="E27" s="10"/>
      <c r="F27" s="10"/>
      <c r="G27" s="10"/>
      <c r="H27" s="10"/>
      <c r="I27" s="11"/>
    </row>
    <row r="28" spans="2:9" ht="21" thickBot="1">
      <c r="B28" s="66" t="s">
        <v>47</v>
      </c>
      <c r="C28" s="67"/>
      <c r="D28" s="18" t="s">
        <v>48</v>
      </c>
      <c r="E28" s="18" t="s">
        <v>49</v>
      </c>
      <c r="F28" s="18"/>
      <c r="G28" s="63" t="s">
        <v>50</v>
      </c>
      <c r="H28" s="64"/>
      <c r="I28" s="65"/>
    </row>
    <row r="29" spans="2:9">
      <c r="B29" s="7">
        <v>1</v>
      </c>
      <c r="C29" s="4" t="s">
        <v>51</v>
      </c>
      <c r="D29" s="40" t="s">
        <v>52</v>
      </c>
      <c r="E29" s="55" t="s">
        <v>53</v>
      </c>
      <c r="F29" s="49" t="s">
        <v>45</v>
      </c>
      <c r="G29" s="50"/>
      <c r="H29" s="50"/>
      <c r="I29" s="51"/>
    </row>
    <row r="30" spans="2:9">
      <c r="B30" s="8"/>
      <c r="C30" s="4"/>
      <c r="D30" s="12" t="s">
        <v>17</v>
      </c>
      <c r="E30" s="56"/>
      <c r="F30" s="52"/>
      <c r="G30" s="53"/>
      <c r="H30" s="53"/>
      <c r="I30" s="54"/>
    </row>
    <row r="31" spans="2:9">
      <c r="B31" s="7">
        <v>2</v>
      </c>
      <c r="C31" s="68" t="s">
        <v>55</v>
      </c>
      <c r="D31" s="41"/>
      <c r="E31" s="41" t="s">
        <v>56</v>
      </c>
      <c r="F31" s="37" t="s">
        <v>57</v>
      </c>
      <c r="G31" s="4"/>
      <c r="H31" s="4"/>
      <c r="I31" s="9"/>
    </row>
    <row r="32" spans="2:9">
      <c r="B32" s="7"/>
      <c r="C32" s="69"/>
      <c r="D32" s="41"/>
      <c r="E32" s="41"/>
      <c r="F32" s="32" t="s">
        <v>58</v>
      </c>
      <c r="G32" s="4"/>
      <c r="H32" s="4"/>
      <c r="I32" s="9"/>
    </row>
    <row r="33" spans="2:9">
      <c r="B33" s="8"/>
      <c r="C33" s="42"/>
      <c r="D33" s="12"/>
      <c r="E33" s="12"/>
      <c r="F33" s="57" t="s">
        <v>43</v>
      </c>
      <c r="G33" s="42"/>
      <c r="H33" s="42"/>
      <c r="I33" s="43"/>
    </row>
    <row r="34" spans="2:9">
      <c r="B34" s="7">
        <v>3</v>
      </c>
      <c r="C34" s="4"/>
      <c r="D34" s="41"/>
      <c r="E34" s="41"/>
      <c r="F34" s="4"/>
      <c r="G34" s="4"/>
      <c r="H34" s="4"/>
      <c r="I34" s="9"/>
    </row>
    <row r="35" spans="2:9">
      <c r="B35" s="7"/>
      <c r="C35" s="4"/>
      <c r="D35" s="41"/>
      <c r="E35" s="41"/>
      <c r="F35" s="4"/>
      <c r="G35" s="4"/>
      <c r="H35" s="4"/>
      <c r="I35" s="9"/>
    </row>
    <row r="36" spans="2:9">
      <c r="B36" s="8"/>
      <c r="C36" s="42"/>
      <c r="D36" s="12"/>
      <c r="E36" s="12"/>
      <c r="F36" s="42"/>
      <c r="G36" s="42"/>
      <c r="H36" s="42"/>
      <c r="I36" s="43"/>
    </row>
    <row r="37" spans="2:9">
      <c r="B37" s="7">
        <v>4</v>
      </c>
      <c r="C37" s="4"/>
      <c r="D37" s="41"/>
      <c r="E37" s="41"/>
      <c r="F37" s="4"/>
      <c r="G37" s="4"/>
      <c r="H37" s="4"/>
      <c r="I37" s="9"/>
    </row>
    <row r="38" spans="2:9">
      <c r="B38" s="7"/>
      <c r="C38" s="4"/>
      <c r="D38" s="41"/>
      <c r="E38" s="41"/>
      <c r="F38" s="4"/>
      <c r="G38" s="4"/>
      <c r="H38" s="4"/>
      <c r="I38" s="9"/>
    </row>
    <row r="39" spans="2:9">
      <c r="B39" s="8"/>
      <c r="C39" s="42"/>
      <c r="D39" s="12"/>
      <c r="E39" s="12"/>
      <c r="F39" s="42"/>
      <c r="G39" s="42"/>
      <c r="H39" s="42"/>
      <c r="I39" s="43"/>
    </row>
    <row r="40" spans="2:9">
      <c r="B40" s="44"/>
      <c r="C40" s="44"/>
      <c r="D40" s="44"/>
      <c r="E40" s="44"/>
      <c r="F40" s="44"/>
      <c r="G40" s="44"/>
      <c r="H40" s="44"/>
      <c r="I40" s="44"/>
    </row>
    <row r="41" spans="2:9" ht="18.75">
      <c r="B41" s="48" t="s">
        <v>44</v>
      </c>
      <c r="C41" s="32"/>
      <c r="D41" s="4"/>
      <c r="E41" s="4"/>
      <c r="F41" s="4"/>
      <c r="G41" s="4"/>
      <c r="H41" s="4"/>
      <c r="I41" s="4"/>
    </row>
    <row r="42" spans="2:9" ht="21" customHeight="1">
      <c r="B42" s="4" t="s">
        <v>39</v>
      </c>
      <c r="C42" s="45" t="s">
        <v>64</v>
      </c>
      <c r="D42" s="4"/>
      <c r="E42" s="4"/>
      <c r="F42" s="4"/>
      <c r="G42" s="4"/>
      <c r="H42" s="4"/>
      <c r="I42" s="4"/>
    </row>
    <row r="43" spans="2:9" ht="21" customHeight="1">
      <c r="B43" s="4" t="s">
        <v>39</v>
      </c>
      <c r="C43" s="46" t="s">
        <v>66</v>
      </c>
      <c r="D43" s="4"/>
      <c r="E43" s="4"/>
      <c r="F43" s="4"/>
      <c r="G43" s="4"/>
      <c r="H43" s="4"/>
      <c r="I43" s="4"/>
    </row>
    <row r="44" spans="2:9" ht="21" customHeight="1">
      <c r="B44" s="4" t="s">
        <v>39</v>
      </c>
      <c r="C44" s="47" t="s">
        <v>65</v>
      </c>
      <c r="D44" s="4"/>
      <c r="E44" s="4"/>
      <c r="F44" s="4"/>
      <c r="G44" s="4"/>
      <c r="H44" s="4"/>
      <c r="I44" s="4"/>
    </row>
    <row r="45" spans="2:9" ht="21" customHeight="1">
      <c r="B45" s="4" t="s">
        <v>39</v>
      </c>
      <c r="C45" s="47" t="s">
        <v>67</v>
      </c>
      <c r="D45" s="4"/>
      <c r="E45" s="4"/>
      <c r="F45" s="4"/>
      <c r="G45" s="4"/>
      <c r="H45" s="4"/>
      <c r="I45" s="4"/>
    </row>
    <row r="46" spans="2:9" ht="17.25">
      <c r="B46" s="4" t="s">
        <v>39</v>
      </c>
      <c r="C46" s="47" t="s">
        <v>68</v>
      </c>
      <c r="D46" s="4"/>
      <c r="E46" s="4"/>
      <c r="F46" s="4"/>
      <c r="G46" s="4"/>
      <c r="H46" s="4"/>
      <c r="I46" s="4"/>
    </row>
  </sheetData>
  <mergeCells count="9">
    <mergeCell ref="B28:C28"/>
    <mergeCell ref="C31:C32"/>
    <mergeCell ref="B25:D25"/>
    <mergeCell ref="B1:I1"/>
    <mergeCell ref="C5:C9"/>
    <mergeCell ref="C10:C15"/>
    <mergeCell ref="C16:C19"/>
    <mergeCell ref="C20:C24"/>
    <mergeCell ref="B4:C4"/>
  </mergeCells>
  <phoneticPr fontId="1" type="noConversion"/>
  <pageMargins left="0.19685039370078741" right="0.19685039370078741" top="0.59055118110236227" bottom="0.55118110236220474" header="0.15748031496062992" footer="0.27559055118110237"/>
  <pageSetup paperSize="9" orientation="landscape" r:id="rId1"/>
  <headerFooter>
    <oddHeader>&amp;R&amp;G</oddHeader>
    <oddFooter>&amp;C&amp;P/&amp;N&amp;R&amp;"휴먼모음T,굵게"&amp;10호산나교회 예결산위원회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수입-예산결산</vt:lpstr>
      <vt:lpstr>지출-예산결산</vt:lpstr>
      <vt:lpstr>'수입-예산결산'!Print_Titles</vt:lpstr>
      <vt:lpstr>'지출-예산결산'!Print_Titles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office1</cp:lastModifiedBy>
  <cp:lastPrinted>2015-09-14T01:51:11Z</cp:lastPrinted>
  <dcterms:created xsi:type="dcterms:W3CDTF">2013-09-29T09:31:49Z</dcterms:created>
  <dcterms:modified xsi:type="dcterms:W3CDTF">2015-09-19T03:26:27Z</dcterms:modified>
</cp:coreProperties>
</file>